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X16" i="1"/>
  <c r="F16"/>
  <c r="AA15"/>
  <c r="Z15"/>
  <c r="Z14"/>
  <c r="Z12" s="1"/>
  <c r="Y14"/>
  <c r="W14"/>
  <c r="W12" s="1"/>
  <c r="U14"/>
  <c r="S14"/>
  <c r="Q14"/>
  <c r="O14"/>
  <c r="M14"/>
  <c r="I14"/>
  <c r="G14"/>
  <c r="E14"/>
  <c r="C14"/>
  <c r="AA14" s="1"/>
  <c r="AA12" s="1"/>
  <c r="AA13"/>
  <c r="Z13"/>
  <c r="Y12"/>
  <c r="V12"/>
  <c r="V16" s="1"/>
  <c r="U12"/>
  <c r="T12"/>
  <c r="T16" s="1"/>
  <c r="S12"/>
  <c r="R12"/>
  <c r="R16" s="1"/>
  <c r="Q12"/>
  <c r="P12"/>
  <c r="P16" s="1"/>
  <c r="O12"/>
  <c r="N12"/>
  <c r="N16" s="1"/>
  <c r="M12"/>
  <c r="L12"/>
  <c r="L16" s="1"/>
  <c r="K12"/>
  <c r="J12"/>
  <c r="J16" s="1"/>
  <c r="I12"/>
  <c r="H12"/>
  <c r="H16" s="1"/>
  <c r="G12"/>
  <c r="E12"/>
  <c r="D12"/>
  <c r="D16" s="1"/>
  <c r="C12"/>
  <c r="C16" s="1"/>
  <c r="B12"/>
  <c r="B16" s="1"/>
  <c r="X7"/>
  <c r="V7"/>
  <c r="AA6"/>
  <c r="Z6"/>
  <c r="Z7" s="1"/>
  <c r="Z5"/>
  <c r="Y5"/>
  <c r="W5"/>
  <c r="U5"/>
  <c r="S5"/>
  <c r="Q5"/>
  <c r="O5"/>
  <c r="I5"/>
  <c r="G5"/>
  <c r="E5"/>
  <c r="C5"/>
  <c r="AA5" s="1"/>
  <c r="AA3" s="1"/>
  <c r="AA4"/>
  <c r="Z4"/>
  <c r="Z3"/>
  <c r="Y3"/>
  <c r="W3"/>
  <c r="U3"/>
  <c r="T3"/>
  <c r="T7" s="1"/>
  <c r="S3"/>
  <c r="R3"/>
  <c r="R7" s="1"/>
  <c r="Q3"/>
  <c r="P3"/>
  <c r="P7" s="1"/>
  <c r="O3"/>
  <c r="N3"/>
  <c r="N7" s="1"/>
  <c r="M3"/>
  <c r="L3"/>
  <c r="L7" s="1"/>
  <c r="K3"/>
  <c r="J3"/>
  <c r="J7" s="1"/>
  <c r="I3"/>
  <c r="H3"/>
  <c r="H7" s="1"/>
  <c r="G3"/>
  <c r="F3"/>
  <c r="F7" s="1"/>
  <c r="E3"/>
  <c r="D3"/>
  <c r="D7" s="1"/>
  <c r="C3"/>
  <c r="C7" s="1"/>
  <c r="B3"/>
  <c r="B7" s="1"/>
  <c r="Z16" l="1"/>
</calcChain>
</file>

<file path=xl/sharedStrings.xml><?xml version="1.0" encoding="utf-8"?>
<sst xmlns="http://schemas.openxmlformats.org/spreadsheetml/2006/main" count="90" uniqueCount="23">
  <si>
    <t>пар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</si>
  <si>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</si>
  <si>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</si>
  <si>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</si>
  <si>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</si>
  <si>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</si>
  <si>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</si>
  <si>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</si>
  <si>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</si>
  <si>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</si>
  <si>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</si>
  <si>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</si>
  <si>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</si>
  <si>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ГОД</t>
  </si>
  <si>
    <t xml:space="preserve"> тыс.Гкал</t>
  </si>
  <si>
    <t>тыс.руб</t>
  </si>
  <si>
    <t>полезный отпуск</t>
  </si>
  <si>
    <t>собственные нужд</t>
  </si>
  <si>
    <t>прочие потребители</t>
  </si>
  <si>
    <t>потери</t>
  </si>
  <si>
    <t>потери в %</t>
  </si>
  <si>
    <t>горячая вода</t>
  </si>
  <si>
    <t>Тыс.Гкал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</si>
</sst>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0" fontId="0" fillId="2" borderId="7" xfId="0" applyFill="1" applyBorder="1"/>
    <xf numFmtId="0" fontId="2" fillId="0" borderId="2" xfId="0" applyFont="1" applyBorder="1"/>
    <xf numFmtId="164" fontId="2" fillId="0" borderId="2" xfId="0" applyNumberFormat="1" applyFont="1" applyBorder="1"/>
    <xf numFmtId="164" fontId="2" fillId="0" borderId="3" xfId="0" applyNumberFormat="1" applyFont="1" applyBorder="1"/>
    <xf numFmtId="164" fontId="2" fillId="0" borderId="8" xfId="0" applyNumberFormat="1" applyFont="1" applyBorder="1"/>
    <xf numFmtId="164" fontId="2" fillId="0" borderId="7" xfId="0" applyNumberFormat="1" applyFont="1" applyBorder="1"/>
    <xf numFmtId="0" fontId="0" fillId="0" borderId="2" xfId="0" applyBorder="1"/>
    <xf numFmtId="0" fontId="0" fillId="0" borderId="3" xfId="0" applyBorder="1"/>
    <xf numFmtId="0" fontId="0" fillId="0" borderId="8" xfId="0" applyBorder="1"/>
    <xf numFmtId="0" fontId="0" fillId="0" borderId="9" xfId="0" applyBorder="1"/>
    <xf numFmtId="164" fontId="0" fillId="0" borderId="2" xfId="0" applyNumberFormat="1" applyBorder="1"/>
    <xf numFmtId="164" fontId="0" fillId="0" borderId="3" xfId="0" applyNumberFormat="1" applyBorder="1"/>
    <xf numFmtId="2" fontId="0" fillId="0" borderId="2" xfId="0" applyNumberFormat="1" applyBorder="1"/>
    <xf numFmtId="2" fontId="0" fillId="0" borderId="3" xfId="0" applyNumberFormat="1" applyBorder="1"/>
    <xf numFmtId="2" fontId="0" fillId="0" borderId="10" xfId="0" applyNumberFormat="1" applyBorder="1"/>
    <xf numFmtId="2" fontId="0" fillId="0" borderId="1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6"/>
  <sheetViews>
    <sheetView tabSelected="1" topLeftCell="D1" workbookViewId="0">
      <selection activeCell="T16" sqref="T16"/>
    </sheetView>
  </sheetViews>
  <sheetFormatPr defaultRowHeight="15"/>
  <cols>
    <col min="1" max="1" width="21.5703125" customWidth="1"/>
    <col min="27" max="27" width="10.28515625" customWidth="1"/>
  </cols>
  <sheetData>
    <row r="1" spans="1:27">
      <c r="A1" s="1" t="s">
        <v>0</v>
      </c>
      <c r="B1" s="2" t="s">
        <v>1</v>
      </c>
      <c r="C1" s="2"/>
      <c r="D1" s="2" t="s">
        <v>2</v>
      </c>
      <c r="E1" s="2"/>
      <c r="F1" s="2" t="s">
        <v>3</v>
      </c>
      <c r="G1" s="2"/>
      <c r="H1" s="2" t="s">
        <v>4</v>
      </c>
      <c r="I1" s="2"/>
      <c r="J1" s="2" t="s">
        <v>5</v>
      </c>
      <c r="K1" s="2"/>
      <c r="L1" s="2" t="s">
        <v>6</v>
      </c>
      <c r="M1" s="2"/>
      <c r="N1" s="2" t="s">
        <v>7</v>
      </c>
      <c r="O1" s="2"/>
      <c r="P1" s="2" t="s">
        <v>8</v>
      </c>
      <c r="Q1" s="2"/>
      <c r="R1" s="2" t="s">
        <v>9</v>
      </c>
      <c r="S1" s="2"/>
      <c r="T1" s="2" t="s">
        <v>10</v>
      </c>
      <c r="U1" s="2"/>
      <c r="V1" s="2" t="s">
        <v>11</v>
      </c>
      <c r="W1" s="2"/>
      <c r="X1" s="2" t="s">
        <v>12</v>
      </c>
      <c r="Y1" s="3"/>
      <c r="Z1" s="4" t="s">
        <v>13</v>
      </c>
      <c r="AA1" s="5"/>
    </row>
    <row r="2" spans="1:27">
      <c r="A2" s="6"/>
      <c r="B2" s="7" t="s">
        <v>14</v>
      </c>
      <c r="C2" s="7" t="s">
        <v>15</v>
      </c>
      <c r="D2" s="7" t="s">
        <v>14</v>
      </c>
      <c r="E2" s="7" t="s">
        <v>15</v>
      </c>
      <c r="F2" s="7" t="s">
        <v>14</v>
      </c>
      <c r="G2" s="7" t="s">
        <v>15</v>
      </c>
      <c r="H2" s="7" t="s">
        <v>14</v>
      </c>
      <c r="I2" s="7" t="s">
        <v>15</v>
      </c>
      <c r="J2" s="7" t="s">
        <v>14</v>
      </c>
      <c r="K2" s="7" t="s">
        <v>15</v>
      </c>
      <c r="L2" s="7" t="s">
        <v>14</v>
      </c>
      <c r="M2" s="7" t="s">
        <v>15</v>
      </c>
      <c r="N2" s="7" t="s">
        <v>14</v>
      </c>
      <c r="O2" s="7" t="s">
        <v>15</v>
      </c>
      <c r="P2" s="7" t="s">
        <v>14</v>
      </c>
      <c r="Q2" s="7" t="s">
        <v>15</v>
      </c>
      <c r="R2" s="7" t="s">
        <v>14</v>
      </c>
      <c r="S2" s="7" t="s">
        <v>15</v>
      </c>
      <c r="T2" s="7" t="s">
        <v>14</v>
      </c>
      <c r="U2" s="7" t="s">
        <v>15</v>
      </c>
      <c r="V2" s="7" t="s">
        <v>14</v>
      </c>
      <c r="W2" s="7" t="s">
        <v>15</v>
      </c>
      <c r="X2" s="7" t="s">
        <v>14</v>
      </c>
      <c r="Y2" s="8" t="s">
        <v>15</v>
      </c>
      <c r="Z2" s="7" t="s">
        <v>14</v>
      </c>
      <c r="AA2" s="9" t="s">
        <v>15</v>
      </c>
    </row>
    <row r="3" spans="1:27">
      <c r="A3" s="10" t="s">
        <v>16</v>
      </c>
      <c r="B3" s="11">
        <f>B4+B5+B6</f>
        <v>0.82699999999999996</v>
      </c>
      <c r="C3" s="11">
        <f t="shared" ref="C3:AA3" si="0">C4+C5+C6</f>
        <v>465.37851999999998</v>
      </c>
      <c r="D3" s="11">
        <f t="shared" si="0"/>
        <v>0.79500000000000004</v>
      </c>
      <c r="E3" s="11">
        <f t="shared" si="0"/>
        <v>443.27954000000005</v>
      </c>
      <c r="F3" s="11">
        <f>F4+F5+F6</f>
        <v>0.65700000000000003</v>
      </c>
      <c r="G3" s="11">
        <f t="shared" si="0"/>
        <v>374.38272000000001</v>
      </c>
      <c r="H3" s="11">
        <f>H4+H5+H6</f>
        <v>0.50700000000000001</v>
      </c>
      <c r="I3" s="11">
        <f t="shared" si="0"/>
        <v>280.13706999999999</v>
      </c>
      <c r="J3" s="11">
        <f t="shared" si="0"/>
        <v>0.20100000000000001</v>
      </c>
      <c r="K3" s="11">
        <f t="shared" si="0"/>
        <v>111.145</v>
      </c>
      <c r="L3" s="11">
        <f t="shared" si="0"/>
        <v>0.24099999999999999</v>
      </c>
      <c r="M3" s="11">
        <f t="shared" si="0"/>
        <v>133.24</v>
      </c>
      <c r="N3" s="11">
        <f t="shared" si="0"/>
        <v>0.30299999999999999</v>
      </c>
      <c r="O3" s="11">
        <f t="shared" si="0"/>
        <v>233.53590000000003</v>
      </c>
      <c r="P3" s="11">
        <f t="shared" si="0"/>
        <v>0.246</v>
      </c>
      <c r="Q3" s="11">
        <f t="shared" si="0"/>
        <v>190.827</v>
      </c>
      <c r="R3" s="11">
        <f t="shared" si="0"/>
        <v>0.372</v>
      </c>
      <c r="S3" s="11">
        <f t="shared" si="0"/>
        <v>296.23620000000005</v>
      </c>
      <c r="T3" s="11">
        <f t="shared" si="0"/>
        <v>0.58400000000000007</v>
      </c>
      <c r="U3" s="11">
        <f t="shared" si="0"/>
        <v>467.98050000000006</v>
      </c>
      <c r="V3" s="11">
        <v>0.64900000000000002</v>
      </c>
      <c r="W3" s="11">
        <f t="shared" si="0"/>
        <v>517.05029999999999</v>
      </c>
      <c r="X3" s="11">
        <v>0.82099999999999995</v>
      </c>
      <c r="Y3" s="12">
        <f t="shared" si="0"/>
        <v>657.89880000000005</v>
      </c>
      <c r="Z3" s="13">
        <f t="shared" si="0"/>
        <v>6.2030000000000003</v>
      </c>
      <c r="AA3" s="14">
        <f t="shared" si="0"/>
        <v>4171.091550000001</v>
      </c>
    </row>
    <row r="4" spans="1:27">
      <c r="A4" s="15" t="s">
        <v>17</v>
      </c>
      <c r="B4" s="15">
        <v>1.4999999999999999E-2</v>
      </c>
      <c r="C4" s="15"/>
      <c r="D4" s="15">
        <v>1.4999999999999999E-2</v>
      </c>
      <c r="E4" s="15"/>
      <c r="F4" s="15">
        <v>1.4999999999999999E-2</v>
      </c>
      <c r="G4" s="15"/>
      <c r="H4" s="15">
        <v>1.4999999999999999E-2</v>
      </c>
      <c r="I4" s="15"/>
      <c r="J4" s="15">
        <v>7.0000000000000001E-3</v>
      </c>
      <c r="K4" s="15"/>
      <c r="L4" s="15">
        <v>7.0000000000000001E-3</v>
      </c>
      <c r="M4" s="15"/>
      <c r="N4" s="15">
        <v>7.0000000000000001E-3</v>
      </c>
      <c r="O4" s="15"/>
      <c r="P4" s="15">
        <v>7.0000000000000001E-3</v>
      </c>
      <c r="Q4" s="15"/>
      <c r="R4" s="15">
        <v>7.0000000000000001E-3</v>
      </c>
      <c r="S4" s="15"/>
      <c r="T4" s="15">
        <v>0.01</v>
      </c>
      <c r="U4" s="15"/>
      <c r="V4" s="15">
        <v>5.0000000000000001E-3</v>
      </c>
      <c r="W4" s="15"/>
      <c r="X4" s="15">
        <v>1.4999999999999999E-2</v>
      </c>
      <c r="Y4" s="16"/>
      <c r="Z4" s="17">
        <f t="shared" ref="Z4:AA6" si="1">B4+D4+F4+H4+J4+L4+N4+P4+R4+T4+V4+X4</f>
        <v>0.12500000000000003</v>
      </c>
      <c r="AA4" s="18">
        <f t="shared" si="1"/>
        <v>0</v>
      </c>
    </row>
    <row r="5" spans="1:27">
      <c r="A5" s="15" t="s">
        <v>18</v>
      </c>
      <c r="B5" s="15">
        <v>0.71599999999999997</v>
      </c>
      <c r="C5" s="19">
        <f>B5*649.97</f>
        <v>465.37851999999998</v>
      </c>
      <c r="D5" s="15">
        <v>0.68200000000000005</v>
      </c>
      <c r="E5" s="19">
        <f>D5*649.97</f>
        <v>443.27954000000005</v>
      </c>
      <c r="F5" s="15">
        <v>0.57599999999999996</v>
      </c>
      <c r="G5" s="19">
        <f>F5*649.97</f>
        <v>374.38272000000001</v>
      </c>
      <c r="H5" s="15">
        <v>0.43099999999999999</v>
      </c>
      <c r="I5" s="19">
        <f>H5*649.97</f>
        <v>280.13706999999999</v>
      </c>
      <c r="J5" s="15">
        <v>0.17100000000000001</v>
      </c>
      <c r="K5" s="19">
        <v>111.145</v>
      </c>
      <c r="L5" s="15">
        <v>0.20499999999999999</v>
      </c>
      <c r="M5" s="19">
        <v>133.24</v>
      </c>
      <c r="N5" s="15">
        <v>0.25700000000000001</v>
      </c>
      <c r="O5" s="19">
        <f>N5*908.7</f>
        <v>233.53590000000003</v>
      </c>
      <c r="P5" s="15">
        <v>0.21</v>
      </c>
      <c r="Q5" s="19">
        <f>P5*908.7</f>
        <v>190.827</v>
      </c>
      <c r="R5" s="15">
        <v>0.32600000000000001</v>
      </c>
      <c r="S5" s="19">
        <f>R5*908.7</f>
        <v>296.23620000000005</v>
      </c>
      <c r="T5" s="15">
        <v>0.51500000000000001</v>
      </c>
      <c r="U5" s="19">
        <f>T5*908.7</f>
        <v>467.98050000000006</v>
      </c>
      <c r="V5" s="15">
        <v>0.56899999999999995</v>
      </c>
      <c r="W5" s="19">
        <f>V5*908.7</f>
        <v>517.05029999999999</v>
      </c>
      <c r="X5" s="15">
        <v>0.72399999999999998</v>
      </c>
      <c r="Y5" s="20">
        <f>X5*908.7</f>
        <v>657.89880000000005</v>
      </c>
      <c r="Z5" s="17">
        <f t="shared" si="1"/>
        <v>5.3820000000000006</v>
      </c>
      <c r="AA5" s="18">
        <f t="shared" si="1"/>
        <v>4171.091550000001</v>
      </c>
    </row>
    <row r="6" spans="1:27">
      <c r="A6" s="15" t="s">
        <v>19</v>
      </c>
      <c r="B6" s="15">
        <v>9.6000000000000002E-2</v>
      </c>
      <c r="C6" s="15"/>
      <c r="D6" s="15">
        <v>9.8000000000000004E-2</v>
      </c>
      <c r="E6" s="15"/>
      <c r="F6" s="15">
        <v>6.6000000000000003E-2</v>
      </c>
      <c r="G6" s="15"/>
      <c r="H6" s="15">
        <v>6.0999999999999999E-2</v>
      </c>
      <c r="I6" s="15"/>
      <c r="J6" s="15">
        <v>2.3E-2</v>
      </c>
      <c r="K6" s="15"/>
      <c r="L6" s="15">
        <v>2.9000000000000001E-2</v>
      </c>
      <c r="M6" s="15"/>
      <c r="N6" s="15">
        <v>3.9E-2</v>
      </c>
      <c r="O6" s="15"/>
      <c r="P6" s="15">
        <v>2.9000000000000001E-2</v>
      </c>
      <c r="Q6" s="15"/>
      <c r="R6" s="15">
        <v>3.9E-2</v>
      </c>
      <c r="S6" s="15"/>
      <c r="T6" s="15">
        <v>5.8999999999999997E-2</v>
      </c>
      <c r="U6" s="15"/>
      <c r="V6" s="15">
        <v>7.4999999999999997E-2</v>
      </c>
      <c r="W6" s="15"/>
      <c r="X6" s="15">
        <v>8.2000000000000003E-2</v>
      </c>
      <c r="Y6" s="16"/>
      <c r="Z6" s="17">
        <f t="shared" si="1"/>
        <v>0.69599999999999995</v>
      </c>
      <c r="AA6" s="18">
        <f t="shared" si="1"/>
        <v>0</v>
      </c>
    </row>
    <row r="7" spans="1:27" ht="15.75" thickBot="1">
      <c r="A7" s="15" t="s">
        <v>20</v>
      </c>
      <c r="B7" s="21">
        <f>B6/B3*100</f>
        <v>11.608222490931077</v>
      </c>
      <c r="C7" s="21">
        <f>C6/C3*100</f>
        <v>0</v>
      </c>
      <c r="D7" s="21">
        <f>D6/D3*100</f>
        <v>12.327044025157234</v>
      </c>
      <c r="E7" s="21"/>
      <c r="F7" s="21">
        <f>F6/F3*100</f>
        <v>10.045662100456621</v>
      </c>
      <c r="G7" s="21"/>
      <c r="H7" s="21">
        <f>H6/H3*100</f>
        <v>12.031558185404338</v>
      </c>
      <c r="I7" s="21"/>
      <c r="J7" s="21">
        <f>J6/J3*100</f>
        <v>11.44278606965174</v>
      </c>
      <c r="K7" s="21"/>
      <c r="L7" s="21">
        <f>L6/L3*100</f>
        <v>12.03319502074689</v>
      </c>
      <c r="M7" s="21"/>
      <c r="N7" s="21">
        <f>N6/N3*100</f>
        <v>12.871287128712872</v>
      </c>
      <c r="O7" s="21"/>
      <c r="P7" s="21">
        <f>P6/P3*100</f>
        <v>11.788617886178862</v>
      </c>
      <c r="Q7" s="21"/>
      <c r="R7" s="21">
        <f>R6/R3*100</f>
        <v>10.483870967741936</v>
      </c>
      <c r="S7" s="21"/>
      <c r="T7" s="21">
        <f>T6/T3*100</f>
        <v>10.102739726027396</v>
      </c>
      <c r="U7" s="21"/>
      <c r="V7" s="21">
        <f>V6/V3*100</f>
        <v>11.55624036979969</v>
      </c>
      <c r="W7" s="21"/>
      <c r="X7" s="21">
        <f>X6/X3*100</f>
        <v>9.9878197320341062</v>
      </c>
      <c r="Y7" s="22"/>
      <c r="Z7" s="23">
        <f>Z6/Z3*100</f>
        <v>11.220377236820891</v>
      </c>
      <c r="AA7" s="24"/>
    </row>
    <row r="9" spans="1:27" ht="15.75" thickBot="1"/>
    <row r="10" spans="1:27">
      <c r="A10" s="1" t="s">
        <v>21</v>
      </c>
      <c r="B10" s="2" t="s">
        <v>1</v>
      </c>
      <c r="C10" s="2"/>
      <c r="D10" s="2" t="s">
        <v>2</v>
      </c>
      <c r="E10" s="2"/>
      <c r="F10" s="2" t="s">
        <v>3</v>
      </c>
      <c r="G10" s="2"/>
      <c r="H10" s="2" t="s">
        <v>4</v>
      </c>
      <c r="I10" s="2"/>
      <c r="J10" s="2" t="s">
        <v>5</v>
      </c>
      <c r="K10" s="2"/>
      <c r="L10" s="2" t="s">
        <v>6</v>
      </c>
      <c r="M10" s="2"/>
      <c r="N10" s="2" t="s">
        <v>7</v>
      </c>
      <c r="O10" s="2"/>
      <c r="P10" s="2" t="s">
        <v>8</v>
      </c>
      <c r="Q10" s="2"/>
      <c r="R10" s="2" t="s">
        <v>9</v>
      </c>
      <c r="S10" s="2"/>
      <c r="T10" s="2" t="s">
        <v>10</v>
      </c>
      <c r="U10" s="2"/>
      <c r="V10" s="2" t="s">
        <v>11</v>
      </c>
      <c r="W10" s="2"/>
      <c r="X10" s="2" t="s">
        <v>12</v>
      </c>
      <c r="Y10" s="3"/>
      <c r="Z10" s="4" t="s">
        <v>13</v>
      </c>
      <c r="AA10" s="5"/>
    </row>
    <row r="11" spans="1:27">
      <c r="A11" s="6"/>
      <c r="B11" s="7" t="s">
        <v>22</v>
      </c>
      <c r="C11" s="7" t="s">
        <v>15</v>
      </c>
      <c r="D11" s="7" t="s">
        <v>14</v>
      </c>
      <c r="E11" s="7" t="s">
        <v>15</v>
      </c>
      <c r="F11" s="7" t="s">
        <v>14</v>
      </c>
      <c r="G11" s="7" t="s">
        <v>15</v>
      </c>
      <c r="H11" s="7" t="s">
        <v>14</v>
      </c>
      <c r="I11" s="7" t="s">
        <v>15</v>
      </c>
      <c r="J11" s="7" t="s">
        <v>14</v>
      </c>
      <c r="K11" s="7" t="s">
        <v>15</v>
      </c>
      <c r="L11" s="7" t="s">
        <v>14</v>
      </c>
      <c r="M11" s="7" t="s">
        <v>15</v>
      </c>
      <c r="N11" s="7" t="s">
        <v>14</v>
      </c>
      <c r="O11" s="7" t="s">
        <v>15</v>
      </c>
      <c r="P11" s="7" t="s">
        <v>14</v>
      </c>
      <c r="Q11" s="7" t="s">
        <v>15</v>
      </c>
      <c r="R11" s="7" t="s">
        <v>14</v>
      </c>
      <c r="S11" s="7" t="s">
        <v>15</v>
      </c>
      <c r="T11" s="7" t="s">
        <v>14</v>
      </c>
      <c r="U11" s="7" t="s">
        <v>15</v>
      </c>
      <c r="V11" s="7" t="s">
        <v>14</v>
      </c>
      <c r="W11" s="7" t="s">
        <v>15</v>
      </c>
      <c r="X11" s="7" t="s">
        <v>14</v>
      </c>
      <c r="Y11" s="8" t="s">
        <v>15</v>
      </c>
      <c r="Z11" s="7" t="s">
        <v>14</v>
      </c>
      <c r="AA11" s="9" t="s">
        <v>15</v>
      </c>
    </row>
    <row r="12" spans="1:27">
      <c r="A12" s="10" t="s">
        <v>16</v>
      </c>
      <c r="B12" s="11">
        <f t="shared" ref="B12:AA12" si="2">B13+B14+B15</f>
        <v>4.1280000000000001</v>
      </c>
      <c r="C12" s="11">
        <f t="shared" si="2"/>
        <v>2742.5324000000001</v>
      </c>
      <c r="D12" s="11">
        <f t="shared" si="2"/>
        <v>3.1230000000000002</v>
      </c>
      <c r="E12" s="11">
        <f t="shared" si="2"/>
        <v>2140.2167400000003</v>
      </c>
      <c r="F12" s="11">
        <v>2.9039999999999999</v>
      </c>
      <c r="G12" s="11">
        <f t="shared" si="2"/>
        <v>1945.8093799999999</v>
      </c>
      <c r="H12" s="11">
        <f t="shared" si="2"/>
        <v>1.69</v>
      </c>
      <c r="I12" s="11">
        <f t="shared" si="2"/>
        <v>1155.1615899999999</v>
      </c>
      <c r="J12" s="11">
        <f t="shared" si="2"/>
        <v>0.23499999999999999</v>
      </c>
      <c r="K12" s="11">
        <f t="shared" si="2"/>
        <v>158.82400000000001</v>
      </c>
      <c r="L12" s="11">
        <f t="shared" si="2"/>
        <v>0</v>
      </c>
      <c r="M12" s="11">
        <f t="shared" si="2"/>
        <v>0</v>
      </c>
      <c r="N12" s="11">
        <f t="shared" si="2"/>
        <v>0</v>
      </c>
      <c r="O12" s="11">
        <f t="shared" si="2"/>
        <v>0</v>
      </c>
      <c r="P12" s="11">
        <f t="shared" si="2"/>
        <v>0</v>
      </c>
      <c r="Q12" s="11">
        <f t="shared" si="2"/>
        <v>0</v>
      </c>
      <c r="R12" s="11">
        <f t="shared" si="2"/>
        <v>0</v>
      </c>
      <c r="S12" s="11">
        <f t="shared" si="2"/>
        <v>0</v>
      </c>
      <c r="T12" s="11">
        <f t="shared" si="2"/>
        <v>1.1819999999999999</v>
      </c>
      <c r="U12" s="11">
        <f t="shared" si="2"/>
        <v>1017.8603999999999</v>
      </c>
      <c r="V12" s="11">
        <f t="shared" si="2"/>
        <v>1.895</v>
      </c>
      <c r="W12" s="11">
        <f t="shared" si="2"/>
        <v>1659.5549999999998</v>
      </c>
      <c r="X12" s="11">
        <v>3.7480000000000002</v>
      </c>
      <c r="Y12" s="12">
        <f t="shared" si="2"/>
        <v>3208.4729999999995</v>
      </c>
      <c r="Z12" s="13">
        <f t="shared" si="2"/>
        <v>18.905000000000001</v>
      </c>
      <c r="AA12" s="14">
        <f t="shared" si="2"/>
        <v>14028.432509999999</v>
      </c>
    </row>
    <row r="13" spans="1:27">
      <c r="A13" s="15" t="s">
        <v>17</v>
      </c>
      <c r="B13" s="15">
        <v>4.9000000000000002E-2</v>
      </c>
      <c r="C13" s="15"/>
      <c r="D13" s="15">
        <v>2.9000000000000001E-2</v>
      </c>
      <c r="E13" s="15"/>
      <c r="F13" s="15">
        <v>4.2000000000000003E-2</v>
      </c>
      <c r="G13" s="15"/>
      <c r="H13" s="15">
        <v>2.1000000000000001E-2</v>
      </c>
      <c r="I13" s="15"/>
      <c r="J13" s="15">
        <v>8.9999999999999993E-3</v>
      </c>
      <c r="K13" s="15"/>
      <c r="L13" s="15">
        <v>0</v>
      </c>
      <c r="M13" s="15"/>
      <c r="N13" s="15">
        <v>0</v>
      </c>
      <c r="O13" s="15"/>
      <c r="P13" s="15">
        <v>0</v>
      </c>
      <c r="Q13" s="15"/>
      <c r="R13" s="15">
        <v>0</v>
      </c>
      <c r="S13" s="15"/>
      <c r="T13" s="15">
        <v>0.02</v>
      </c>
      <c r="U13" s="15"/>
      <c r="V13" s="15">
        <v>2.3E-2</v>
      </c>
      <c r="W13" s="15"/>
      <c r="X13" s="15">
        <v>4.2000000000000003E-2</v>
      </c>
      <c r="Y13" s="16"/>
      <c r="Z13" s="17">
        <f t="shared" ref="Z13:AA15" si="3">B13+D13+F13+H13+J13+L13+N13+P13+R13+T13+V13+X13</f>
        <v>0.23499999999999999</v>
      </c>
      <c r="AA13" s="18">
        <f t="shared" si="3"/>
        <v>0</v>
      </c>
    </row>
    <row r="14" spans="1:27">
      <c r="A14" s="15" t="s">
        <v>18</v>
      </c>
      <c r="B14" s="15">
        <v>3.16</v>
      </c>
      <c r="C14" s="19">
        <f>B14*867.89</f>
        <v>2742.5324000000001</v>
      </c>
      <c r="D14" s="15">
        <v>2.4660000000000002</v>
      </c>
      <c r="E14" s="19">
        <f>D14*867.89</f>
        <v>2140.2167400000003</v>
      </c>
      <c r="F14" s="15">
        <v>2.242</v>
      </c>
      <c r="G14" s="19">
        <f>F14*867.89</f>
        <v>1945.8093799999999</v>
      </c>
      <c r="H14" s="15">
        <v>1.331</v>
      </c>
      <c r="I14" s="19">
        <f>H14*867.89</f>
        <v>1155.1615899999999</v>
      </c>
      <c r="J14" s="15">
        <v>0.183</v>
      </c>
      <c r="K14" s="19">
        <v>158.82400000000001</v>
      </c>
      <c r="L14" s="15">
        <v>0</v>
      </c>
      <c r="M14" s="19">
        <f>L14*867.89</f>
        <v>0</v>
      </c>
      <c r="N14" s="15">
        <v>0</v>
      </c>
      <c r="O14" s="19">
        <f>N14*1106.37</f>
        <v>0</v>
      </c>
      <c r="P14" s="15">
        <v>0</v>
      </c>
      <c r="Q14" s="19">
        <f>P14*1106.37</f>
        <v>0</v>
      </c>
      <c r="R14" s="15">
        <v>0</v>
      </c>
      <c r="S14" s="19">
        <f>R14*1106.37</f>
        <v>0</v>
      </c>
      <c r="T14" s="15">
        <v>0.92</v>
      </c>
      <c r="U14" s="19">
        <f>T14*1106.37</f>
        <v>1017.8603999999999</v>
      </c>
      <c r="V14" s="15">
        <v>1.5</v>
      </c>
      <c r="W14" s="19">
        <f>V14*1106.37</f>
        <v>1659.5549999999998</v>
      </c>
      <c r="X14" s="15">
        <v>2.9</v>
      </c>
      <c r="Y14" s="20">
        <f>X14*1106.37</f>
        <v>3208.4729999999995</v>
      </c>
      <c r="Z14" s="17">
        <f t="shared" si="3"/>
        <v>14.702</v>
      </c>
      <c r="AA14" s="18">
        <f t="shared" si="3"/>
        <v>14028.432509999999</v>
      </c>
    </row>
    <row r="15" spans="1:27">
      <c r="A15" s="15" t="s">
        <v>19</v>
      </c>
      <c r="B15" s="15">
        <v>0.91900000000000004</v>
      </c>
      <c r="C15" s="15"/>
      <c r="D15" s="15">
        <v>0.628</v>
      </c>
      <c r="E15" s="15"/>
      <c r="F15" s="15">
        <v>0.62</v>
      </c>
      <c r="G15" s="15"/>
      <c r="H15" s="15">
        <v>0.33800000000000002</v>
      </c>
      <c r="I15" s="15"/>
      <c r="J15" s="15">
        <v>4.2999999999999997E-2</v>
      </c>
      <c r="K15" s="15"/>
      <c r="L15" s="15">
        <v>0</v>
      </c>
      <c r="M15" s="15"/>
      <c r="N15" s="15">
        <v>0</v>
      </c>
      <c r="O15" s="15"/>
      <c r="P15" s="15">
        <v>0</v>
      </c>
      <c r="Q15" s="15"/>
      <c r="R15" s="15">
        <v>0</v>
      </c>
      <c r="S15" s="15"/>
      <c r="T15" s="15">
        <v>0.24199999999999999</v>
      </c>
      <c r="U15" s="15"/>
      <c r="V15" s="15">
        <v>0.372</v>
      </c>
      <c r="W15" s="15"/>
      <c r="X15" s="15">
        <v>0.80600000000000005</v>
      </c>
      <c r="Y15" s="16"/>
      <c r="Z15" s="17">
        <f t="shared" si="3"/>
        <v>3.9680000000000004</v>
      </c>
      <c r="AA15" s="18">
        <f t="shared" si="3"/>
        <v>0</v>
      </c>
    </row>
    <row r="16" spans="1:27" ht="15.75" thickBot="1">
      <c r="A16" s="15" t="s">
        <v>20</v>
      </c>
      <c r="B16" s="21">
        <f>B15/B12*100</f>
        <v>22.262596899224807</v>
      </c>
      <c r="C16" s="21">
        <f>C15/C12*100</f>
        <v>0</v>
      </c>
      <c r="D16" s="21">
        <f>D15/D12*100</f>
        <v>20.10886967659302</v>
      </c>
      <c r="E16" s="21"/>
      <c r="F16" s="21">
        <f>F15/F12*100</f>
        <v>21.349862258953166</v>
      </c>
      <c r="G16" s="21"/>
      <c r="H16" s="21">
        <f>H15/H12*100</f>
        <v>20</v>
      </c>
      <c r="I16" s="21"/>
      <c r="J16" s="21">
        <f>J15/J12*100</f>
        <v>18.297872340425531</v>
      </c>
      <c r="K16" s="21"/>
      <c r="L16" s="21" t="e">
        <f>L15/L12*100</f>
        <v>#DIV/0!</v>
      </c>
      <c r="M16" s="21"/>
      <c r="N16" s="21" t="e">
        <f>N15/N12*100</f>
        <v>#DIV/0!</v>
      </c>
      <c r="O16" s="21"/>
      <c r="P16" s="21" t="e">
        <f>P15/P12*100</f>
        <v>#DIV/0!</v>
      </c>
      <c r="Q16" s="21"/>
      <c r="R16" s="21" t="e">
        <f>R15/R12*100</f>
        <v>#DIV/0!</v>
      </c>
      <c r="S16" s="21"/>
      <c r="T16" s="21">
        <f>T15/T12*100</f>
        <v>20.473773265651438</v>
      </c>
      <c r="U16" s="21"/>
      <c r="V16" s="21">
        <f>V15/V12*100</f>
        <v>19.630606860158313</v>
      </c>
      <c r="W16" s="21"/>
      <c r="X16" s="21">
        <f>X15/X12*100</f>
        <v>21.504802561366063</v>
      </c>
      <c r="Y16" s="22"/>
      <c r="Z16" s="23">
        <f>Z15/Z12*100</f>
        <v>20.989156307855065</v>
      </c>
      <c r="AA16" s="24"/>
    </row>
  </sheetData>
  <mergeCells count="28">
    <mergeCell ref="P10:Q10"/>
    <mergeCell ref="R10:S10"/>
    <mergeCell ref="T10:U10"/>
    <mergeCell ref="V10:W10"/>
    <mergeCell ref="X10:Y10"/>
    <mergeCell ref="Z10:AA10"/>
    <mergeCell ref="X1:Y1"/>
    <mergeCell ref="Z1:AA1"/>
    <mergeCell ref="A10:A11"/>
    <mergeCell ref="B10:C10"/>
    <mergeCell ref="D10:E10"/>
    <mergeCell ref="F10:G10"/>
    <mergeCell ref="H10:I10"/>
    <mergeCell ref="J10:K10"/>
    <mergeCell ref="L10:M10"/>
    <mergeCell ref="N10:O10"/>
    <mergeCell ref="L1:M1"/>
    <mergeCell ref="N1:O1"/>
    <mergeCell ref="P1:Q1"/>
    <mergeCell ref="R1:S1"/>
    <mergeCell ref="T1:U1"/>
    <mergeCell ref="V1:W1"/>
    <mergeCell ref="A1:A2"/>
    <mergeCell ref="B1:C1"/>
    <mergeCell ref="D1:E1"/>
    <mergeCell ref="F1:G1"/>
    <mergeCell ref="H1:I1"/>
    <mergeCell ref="J1:K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2014-01-20T05:42:56Z</dcterms:modified>
</cp:coreProperties>
</file>